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ocuments\Hillman 2023\"/>
    </mc:Choice>
  </mc:AlternateContent>
  <xr:revisionPtr revIDLastSave="0" documentId="13_ncr:1_{C433957B-5966-4016-B28E-B9675CD746D3}" xr6:coauthVersionLast="47" xr6:coauthVersionMax="47" xr10:uidLastSave="{00000000-0000-0000-0000-000000000000}"/>
  <bookViews>
    <workbookView xWindow="-120" yWindow="-120" windowWidth="20730" windowHeight="11160" xr2:uid="{70F78445-21B5-43DB-B7B4-27E5A7EB6EB5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H8" i="2"/>
  <c r="G8" i="2"/>
  <c r="D8" i="2"/>
  <c r="P8" i="2"/>
  <c r="R8" i="2"/>
  <c r="L8" i="2"/>
  <c r="M8" i="2"/>
  <c r="I3" i="2"/>
  <c r="L3" i="2"/>
  <c r="N3" i="2" s="1"/>
  <c r="I2" i="2"/>
  <c r="I10" i="2" s="1"/>
  <c r="L2" i="2"/>
  <c r="N2" i="2" s="1"/>
  <c r="P3" i="2" l="1"/>
  <c r="I9" i="2"/>
  <c r="Q9" i="2"/>
  <c r="N10" i="2"/>
  <c r="P2" i="2"/>
  <c r="N9" i="2"/>
  <c r="R2" i="2" l="1"/>
  <c r="R3" i="2"/>
  <c r="Q10" i="2" l="1"/>
  <c r="S10" i="2" s="1"/>
</calcChain>
</file>

<file path=xl/sharedStrings.xml><?xml version="1.0" encoding="utf-8"?>
<sst xmlns="http://schemas.openxmlformats.org/spreadsheetml/2006/main" count="112" uniqueCount="77">
  <si>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</si>
  <si>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</si>
  <si>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</si>
  <si>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</si>
  <si>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</si>
  <si>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</si>
  <si>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</si>
  <si>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</si>
  <si>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</si>
  <si>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</si>
  <si>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</si>
  <si>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</si>
  <si>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</si>
  <si>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</si>
  <si>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</si>
  <si>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</si>
  <si>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</si>
  <si>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</si>
  <si>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</si>
  <si>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</si>
  <si>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</si>
  <si>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</si>
  <si>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</si>
  <si>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</si>
  <si>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</si>
  <si>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</si>
  <si>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</si>
  <si>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WD</t>
  </si>
  <si>
    <t>03-ARM'S LENGTH</t>
  </si>
  <si>
    <t>101AG</t>
  </si>
  <si>
    <t>RANCH</t>
  </si>
  <si>
    <t>No</t>
  </si>
  <si>
    <t xml:space="preserve">  /  /    </t>
  </si>
  <si>
    <t>GENERAL AGRICULTURAL</t>
  </si>
  <si>
    <t>004-101-000-030-00</t>
  </si>
  <si>
    <t>18811 CO RD 451</t>
  </si>
  <si>
    <t>23671 COOMBS RD</t>
  </si>
  <si>
    <t>19-MULTI PARCEL ARM'S LENGTH</t>
  </si>
  <si>
    <t>004-135-000-020-00</t>
  </si>
  <si>
    <t>004-126-000-500-02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</si>
  <si>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</si>
  <si>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</si>
  <si>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</si>
  <si>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</si>
  <si>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</si>
  <si>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</si>
  <si>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</si>
  <si>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</si>
  <si>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111-016-000-010-03</t>
  </si>
  <si>
    <t>6557 STATE ST</t>
  </si>
  <si>
    <t>00001</t>
  </si>
  <si>
    <t>130-032-000-009-03</t>
  </si>
  <si>
    <t>8457 LEER RD</t>
  </si>
  <si>
    <t>Mobile Home</t>
  </si>
  <si>
    <t>GEN AG</t>
  </si>
  <si>
    <t>070-003-000-006-01</t>
  </si>
  <si>
    <t>9587 S ROGERS RD</t>
  </si>
  <si>
    <t>Farm House</t>
  </si>
  <si>
    <t xml:space="preserve">Farmland </t>
  </si>
  <si>
    <t>130-027-000-004-05</t>
  </si>
  <si>
    <t>7087 M-65</t>
  </si>
  <si>
    <t>HILLMAN AG ECF .775</t>
  </si>
  <si>
    <t xml:space="preserve">used sales from neighboring townships </t>
  </si>
  <si>
    <t>Posen #111</t>
  </si>
  <si>
    <t>Metz  #070</t>
  </si>
  <si>
    <t>Pulawski # 130</t>
  </si>
  <si>
    <t xml:space="preserve">the following perimeters were used </t>
  </si>
  <si>
    <t>Do to lack of sales in Hillman Township, the Assessor</t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</si>
  <si>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</si>
  <si>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</si>
  <si>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AGRICULTURAL-IMPROVED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AGRICULTURAL-VACANT</t>
    </r>
  </si>
  <si>
    <t>Neighborhood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</si>
  <si>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GENERAL AGRICULTURAL</t>
    </r>
  </si>
  <si>
    <t>Land Tables</t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</si>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</sst>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theme="1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8" fillId="3" borderId="2" xfId="0" applyFont="1" applyFill="1" applyBorder="1"/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F014-A139-4614-AE7D-7ADC5A75A17D}">
  <dimension ref="A1:BL23"/>
  <sheetViews>
    <sheetView tabSelected="1" topLeftCell="A4" workbookViewId="0">
      <selection activeCell="B14" sqref="B14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17" customWidth="1"/>
    <col min="4" max="4" width="17.7109375" style="7" customWidth="1"/>
    <col min="5" max="5" width="8.7109375" customWidth="1"/>
    <col min="6" max="6" width="31.7109375" customWidth="1"/>
    <col min="7" max="8" width="17.7109375" style="7" customWidth="1"/>
    <col min="9" max="9" width="18.7109375" style="12" customWidth="1"/>
    <col min="10" max="10" width="17.7109375" style="7" customWidth="1"/>
    <col min="11" max="11" width="16.7109375" style="7" customWidth="1"/>
    <col min="12" max="12" width="19.7109375" style="7" customWidth="1"/>
    <col min="13" max="13" width="16.7109375" style="7" customWidth="1"/>
    <col min="14" max="14" width="10.7109375" style="22" customWidth="1"/>
    <col min="15" max="15" width="15.7109375" style="27" customWidth="1"/>
    <col min="16" max="16" width="13.7109375" style="32" customWidth="1"/>
    <col min="17" max="17" width="13.7109375" style="40" customWidth="1"/>
    <col min="18" max="18" width="21.7109375" style="42" customWidth="1"/>
    <col min="19" max="19" width="19.7109375" customWidth="1"/>
    <col min="20" max="20" width="13.7109375" customWidth="1"/>
    <col min="21" max="21" width="15.7109375" style="7" customWidth="1"/>
    <col min="22" max="22" width="17.7109375" customWidth="1"/>
    <col min="23" max="23" width="15.7109375" style="17" customWidth="1"/>
    <col min="24" max="24" width="40.7109375" customWidth="1"/>
    <col min="25" max="25" width="20.7109375" customWidth="1"/>
    <col min="26" max="26" width="19.7109375" customWidth="1"/>
    <col min="27" max="27" width="20.7109375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39</v>
      </c>
      <c r="B2" t="s">
        <v>36</v>
      </c>
      <c r="C2" s="17">
        <v>44257</v>
      </c>
      <c r="D2" s="7">
        <v>447260</v>
      </c>
      <c r="E2" t="s">
        <v>27</v>
      </c>
      <c r="F2" t="s">
        <v>37</v>
      </c>
      <c r="G2" s="7">
        <v>447260</v>
      </c>
      <c r="H2" s="7">
        <v>285500</v>
      </c>
      <c r="I2" s="12">
        <f>H2/G2*100</f>
        <v>63.833117202522025</v>
      </c>
      <c r="J2" s="7">
        <v>536104</v>
      </c>
      <c r="K2" s="7">
        <v>125000</v>
      </c>
      <c r="L2" s="7">
        <f>G2-K2</f>
        <v>322260</v>
      </c>
      <c r="M2" s="7">
        <v>481950.75457942602</v>
      </c>
      <c r="N2" s="22">
        <f>L2/M2</f>
        <v>0.66865752763727893</v>
      </c>
      <c r="O2" s="27">
        <v>1495</v>
      </c>
      <c r="P2" s="32">
        <f>L2/O2</f>
        <v>215.55852842809364</v>
      </c>
      <c r="Q2" s="37" t="s">
        <v>29</v>
      </c>
      <c r="R2" s="42">
        <f>ABS(N10-N2)*100</f>
        <v>13.686968131980869</v>
      </c>
      <c r="S2" t="s">
        <v>30</v>
      </c>
      <c r="U2" s="7">
        <v>125000</v>
      </c>
      <c r="V2" t="s">
        <v>31</v>
      </c>
      <c r="W2" s="17" t="s">
        <v>32</v>
      </c>
      <c r="X2" t="s">
        <v>38</v>
      </c>
      <c r="Y2" t="s">
        <v>33</v>
      </c>
      <c r="Z2">
        <v>101</v>
      </c>
      <c r="AA2">
        <v>89</v>
      </c>
    </row>
    <row r="3" spans="1:64" x14ac:dyDescent="0.25">
      <c r="A3" t="s">
        <v>34</v>
      </c>
      <c r="B3" t="s">
        <v>35</v>
      </c>
      <c r="C3" s="17">
        <v>44252</v>
      </c>
      <c r="D3" s="7">
        <v>249900</v>
      </c>
      <c r="E3" t="s">
        <v>27</v>
      </c>
      <c r="F3" t="s">
        <v>28</v>
      </c>
      <c r="G3" s="7">
        <v>249900</v>
      </c>
      <c r="H3" s="7">
        <v>120800</v>
      </c>
      <c r="I3" s="12">
        <f>H3/G3*100</f>
        <v>48.339335734293719</v>
      </c>
      <c r="J3" s="7">
        <v>232577</v>
      </c>
      <c r="K3" s="7">
        <v>111436</v>
      </c>
      <c r="L3" s="7">
        <f>G3-K3</f>
        <v>138464</v>
      </c>
      <c r="M3" s="7">
        <v>142017.58435301876</v>
      </c>
      <c r="N3" s="22">
        <f>L3/M3</f>
        <v>0.97497785665621894</v>
      </c>
      <c r="O3" s="27">
        <v>1520</v>
      </c>
      <c r="P3" s="32">
        <f>L3/O3</f>
        <v>91.094736842105263</v>
      </c>
      <c r="Q3" s="37" t="s">
        <v>29</v>
      </c>
      <c r="R3" s="42">
        <f>ABS(N10-N3)*100</f>
        <v>16.945064769913131</v>
      </c>
      <c r="S3" t="s">
        <v>30</v>
      </c>
      <c r="U3" s="7">
        <v>105988</v>
      </c>
      <c r="V3" t="s">
        <v>31</v>
      </c>
      <c r="W3" s="17" t="s">
        <v>32</v>
      </c>
      <c r="Y3" t="s">
        <v>33</v>
      </c>
      <c r="Z3">
        <v>101</v>
      </c>
      <c r="AA3">
        <v>59</v>
      </c>
    </row>
    <row r="4" spans="1:64" x14ac:dyDescent="0.25">
      <c r="A4" t="s">
        <v>59</v>
      </c>
      <c r="B4" t="s">
        <v>60</v>
      </c>
      <c r="C4" s="17">
        <v>44393</v>
      </c>
      <c r="D4" s="7">
        <v>175000</v>
      </c>
      <c r="E4" t="s">
        <v>27</v>
      </c>
      <c r="F4" t="s">
        <v>28</v>
      </c>
      <c r="G4" s="7">
        <v>175000</v>
      </c>
      <c r="H4" s="7">
        <v>79500</v>
      </c>
      <c r="I4" s="12">
        <v>45.428571428571431</v>
      </c>
      <c r="J4" s="7">
        <v>159065</v>
      </c>
      <c r="K4" s="7">
        <v>77903</v>
      </c>
      <c r="L4" s="7">
        <v>97097</v>
      </c>
      <c r="M4" s="7">
        <v>100947.761232898</v>
      </c>
      <c r="N4" s="22">
        <v>0.96185392141571269</v>
      </c>
      <c r="O4" s="27">
        <v>1276</v>
      </c>
      <c r="P4" s="32">
        <v>76.09482758620689</v>
      </c>
      <c r="Q4" s="37" t="s">
        <v>50</v>
      </c>
      <c r="R4" s="42">
        <v>4751.4092254712295</v>
      </c>
      <c r="S4" t="s">
        <v>57</v>
      </c>
      <c r="U4" s="7">
        <v>76503</v>
      </c>
      <c r="V4" t="s">
        <v>31</v>
      </c>
      <c r="W4" s="17" t="s">
        <v>32</v>
      </c>
      <c r="Y4" t="s">
        <v>54</v>
      </c>
      <c r="Z4">
        <v>101</v>
      </c>
      <c r="AA4">
        <v>48</v>
      </c>
    </row>
    <row r="5" spans="1:64" x14ac:dyDescent="0.25">
      <c r="A5" t="s">
        <v>48</v>
      </c>
      <c r="B5" t="s">
        <v>49</v>
      </c>
      <c r="C5" s="17">
        <v>44252</v>
      </c>
      <c r="D5" s="7">
        <v>36400</v>
      </c>
      <c r="E5" t="s">
        <v>27</v>
      </c>
      <c r="F5" t="s">
        <v>28</v>
      </c>
      <c r="G5" s="7">
        <v>36400</v>
      </c>
      <c r="H5" s="7">
        <v>17000</v>
      </c>
      <c r="I5" s="12">
        <v>46.703296703296701</v>
      </c>
      <c r="J5" s="7">
        <v>37201</v>
      </c>
      <c r="K5" s="7">
        <v>28220</v>
      </c>
      <c r="L5" s="7">
        <v>8180</v>
      </c>
      <c r="M5" s="7">
        <v>13265.878877400301</v>
      </c>
      <c r="N5" s="22">
        <v>0.61661953011914017</v>
      </c>
      <c r="O5" s="27">
        <v>0</v>
      </c>
      <c r="P5" s="32" t="e">
        <v>#DIV/0!</v>
      </c>
      <c r="Q5" s="37" t="s">
        <v>50</v>
      </c>
      <c r="R5" s="42">
        <v>1.1077131036012156</v>
      </c>
      <c r="U5" s="7">
        <v>23400</v>
      </c>
      <c r="V5" t="s">
        <v>31</v>
      </c>
      <c r="W5" s="17" t="s">
        <v>32</v>
      </c>
      <c r="Z5">
        <v>101</v>
      </c>
      <c r="AA5">
        <v>0</v>
      </c>
    </row>
    <row r="6" spans="1:64" x14ac:dyDescent="0.25">
      <c r="A6" t="s">
        <v>55</v>
      </c>
      <c r="B6" t="s">
        <v>56</v>
      </c>
      <c r="C6" s="17">
        <v>44243</v>
      </c>
      <c r="D6" s="7">
        <v>160000</v>
      </c>
      <c r="E6" t="s">
        <v>27</v>
      </c>
      <c r="F6" t="s">
        <v>28</v>
      </c>
      <c r="G6" s="7">
        <v>160000</v>
      </c>
      <c r="H6" s="7">
        <v>71100</v>
      </c>
      <c r="I6" s="12">
        <v>44.4375</v>
      </c>
      <c r="J6" s="7">
        <v>142145</v>
      </c>
      <c r="K6" s="7">
        <v>57829</v>
      </c>
      <c r="L6" s="7">
        <v>102171</v>
      </c>
      <c r="M6" s="7">
        <v>119767.04829545454</v>
      </c>
      <c r="N6" s="22">
        <v>0.85308105571703929</v>
      </c>
      <c r="O6" s="27">
        <v>2972</v>
      </c>
      <c r="P6" s="32">
        <v>34.377860026917901</v>
      </c>
      <c r="Q6" s="37" t="s">
        <v>50</v>
      </c>
      <c r="R6" s="42">
        <v>7.0467009143397981</v>
      </c>
      <c r="S6" t="s">
        <v>57</v>
      </c>
      <c r="U6" s="7">
        <v>55000</v>
      </c>
      <c r="V6" t="s">
        <v>31</v>
      </c>
      <c r="W6" s="17" t="s">
        <v>32</v>
      </c>
      <c r="Y6" t="s">
        <v>58</v>
      </c>
      <c r="Z6">
        <v>101</v>
      </c>
      <c r="AA6">
        <v>49</v>
      </c>
      <c r="AL6" s="2"/>
      <c r="BC6" s="2"/>
      <c r="BE6" s="2"/>
    </row>
    <row r="7" spans="1:64" ht="15.75" thickBot="1" x14ac:dyDescent="0.3">
      <c r="A7" t="s">
        <v>51</v>
      </c>
      <c r="B7" t="s">
        <v>52</v>
      </c>
      <c r="C7" s="17">
        <v>44042</v>
      </c>
      <c r="D7" s="7">
        <v>48000</v>
      </c>
      <c r="E7" t="s">
        <v>27</v>
      </c>
      <c r="F7" t="s">
        <v>28</v>
      </c>
      <c r="G7" s="7">
        <v>48000</v>
      </c>
      <c r="H7" s="7">
        <v>24800</v>
      </c>
      <c r="I7" s="12">
        <v>51.666666666666671</v>
      </c>
      <c r="J7" s="7">
        <v>49651</v>
      </c>
      <c r="K7" s="7">
        <v>28520</v>
      </c>
      <c r="L7" s="7">
        <v>19480</v>
      </c>
      <c r="M7" s="7">
        <v>29066.024649136001</v>
      </c>
      <c r="N7" s="22">
        <v>0.67019828941688631</v>
      </c>
      <c r="O7" s="27">
        <v>600</v>
      </c>
      <c r="P7" s="32">
        <v>32.466666666666669</v>
      </c>
      <c r="Q7" s="37" t="s">
        <v>50</v>
      </c>
      <c r="R7" s="42">
        <v>4780.5747886711115</v>
      </c>
      <c r="S7" t="s">
        <v>53</v>
      </c>
      <c r="U7" s="7">
        <v>19520</v>
      </c>
      <c r="V7" t="s">
        <v>31</v>
      </c>
      <c r="W7" s="17" t="s">
        <v>32</v>
      </c>
      <c r="Y7" t="s">
        <v>54</v>
      </c>
      <c r="Z7">
        <v>101</v>
      </c>
      <c r="AA7">
        <v>43</v>
      </c>
    </row>
    <row r="8" spans="1:64" ht="15.75" thickTop="1" x14ac:dyDescent="0.25">
      <c r="A8" s="3"/>
      <c r="B8" s="3"/>
      <c r="C8" s="18" t="s">
        <v>40</v>
      </c>
      <c r="D8" s="8">
        <f>+SUM(D2:D7)</f>
        <v>1116560</v>
      </c>
      <c r="E8" s="3"/>
      <c r="F8" s="3"/>
      <c r="G8" s="8">
        <f>+SUM(G2:G7)</f>
        <v>1116560</v>
      </c>
      <c r="H8" s="8">
        <f>+SUM(H2:H7)</f>
        <v>598700</v>
      </c>
      <c r="I8" s="13"/>
      <c r="J8" s="8">
        <f>+SUM(J2:J7)</f>
        <v>1156743</v>
      </c>
      <c r="K8" s="8"/>
      <c r="L8" s="8">
        <f>+SUM(L2:L7)</f>
        <v>687652</v>
      </c>
      <c r="M8" s="8">
        <f>+SUM(M2:M7)</f>
        <v>887015.05198733369</v>
      </c>
      <c r="N8" s="23"/>
      <c r="O8" s="28"/>
      <c r="P8" s="33" t="e">
        <f>AVERAGE(P2:P7)</f>
        <v>#DIV/0!</v>
      </c>
      <c r="Q8" s="38"/>
      <c r="R8" s="43">
        <f>ABS(N10-N9)*100</f>
        <v>3.0284445647340008</v>
      </c>
      <c r="S8" s="3"/>
      <c r="T8" s="3"/>
      <c r="U8" s="8"/>
      <c r="V8" s="3"/>
      <c r="W8" s="18"/>
      <c r="X8" s="3"/>
      <c r="Y8" s="3"/>
      <c r="Z8" s="3"/>
      <c r="AA8" s="3"/>
    </row>
    <row r="9" spans="1:64" x14ac:dyDescent="0.25">
      <c r="A9" s="4"/>
      <c r="B9" s="4"/>
      <c r="C9" s="19"/>
      <c r="D9" s="9"/>
      <c r="E9" s="4"/>
      <c r="F9" s="4"/>
      <c r="G9" s="9"/>
      <c r="H9" s="9" t="s">
        <v>41</v>
      </c>
      <c r="I9" s="14">
        <f>H8/G8*100</f>
        <v>53.620047288099158</v>
      </c>
      <c r="J9" s="9"/>
      <c r="K9" s="9"/>
      <c r="L9" s="9"/>
      <c r="M9" s="9" t="s">
        <v>42</v>
      </c>
      <c r="N9" s="24">
        <f>L8/M8</f>
        <v>0.77524276330974762</v>
      </c>
      <c r="O9" s="29"/>
      <c r="P9" s="34" t="s">
        <v>43</v>
      </c>
      <c r="Q9" s="39">
        <f>STDEV(N2:N5)</f>
        <v>0.18935943231704835</v>
      </c>
      <c r="R9" s="44"/>
      <c r="S9" s="4"/>
      <c r="T9" s="4"/>
      <c r="U9" s="9"/>
      <c r="V9" s="4"/>
      <c r="W9" s="19"/>
      <c r="X9" s="4"/>
      <c r="Y9" s="4"/>
      <c r="Z9" s="4"/>
      <c r="AA9" s="4"/>
    </row>
    <row r="10" spans="1:64" x14ac:dyDescent="0.25">
      <c r="A10" s="47" t="s">
        <v>61</v>
      </c>
      <c r="B10" s="5"/>
      <c r="C10" s="20"/>
      <c r="D10" s="10"/>
      <c r="E10" s="5"/>
      <c r="F10" s="5"/>
      <c r="G10" s="10"/>
      <c r="H10" s="10" t="s">
        <v>44</v>
      </c>
      <c r="I10" s="15">
        <f>STDEV(I2:I5)</f>
        <v>8.5877306701032268</v>
      </c>
      <c r="J10" s="10"/>
      <c r="K10" s="10"/>
      <c r="L10" s="10"/>
      <c r="M10" s="10" t="s">
        <v>45</v>
      </c>
      <c r="N10" s="25">
        <f>AVERAGE(N2:N5)</f>
        <v>0.80552720895708763</v>
      </c>
      <c r="O10" s="30"/>
      <c r="P10" s="35" t="s">
        <v>46</v>
      </c>
      <c r="Q10" s="46">
        <f>AVERAGE(R2:R5)</f>
        <v>1195.787242869181</v>
      </c>
      <c r="R10" s="45" t="s">
        <v>47</v>
      </c>
      <c r="S10" s="5">
        <f>+(Q10/N10)</f>
        <v>1484.4777799838212</v>
      </c>
      <c r="T10" s="5"/>
      <c r="U10" s="10"/>
      <c r="V10" s="5"/>
      <c r="W10" s="20"/>
      <c r="X10" s="5"/>
      <c r="Y10" s="5"/>
      <c r="Z10" s="5"/>
      <c r="AA10" s="5"/>
    </row>
    <row r="11" spans="1:64" x14ac:dyDescent="0.25">
      <c r="A11" t="s">
        <v>67</v>
      </c>
    </row>
    <row r="12" spans="1:64" x14ac:dyDescent="0.25">
      <c r="A12" t="s">
        <v>62</v>
      </c>
    </row>
    <row r="13" spans="1:64" x14ac:dyDescent="0.25">
      <c r="A13" t="s">
        <v>63</v>
      </c>
    </row>
    <row r="14" spans="1:64" x14ac:dyDescent="0.25">
      <c r="A14" t="s">
        <v>64</v>
      </c>
    </row>
    <row r="15" spans="1:64" x14ac:dyDescent="0.25">
      <c r="A15" t="s">
        <v>65</v>
      </c>
    </row>
    <row r="16" spans="1:64" x14ac:dyDescent="0.25">
      <c r="A16" t="s">
        <v>66</v>
      </c>
    </row>
    <row r="17" spans="1:3" x14ac:dyDescent="0.25">
      <c r="A17" s="48" t="s">
        <v>2</v>
      </c>
      <c r="B17" s="49" t="s">
        <v>76</v>
      </c>
      <c r="C17" s="50" t="s">
        <v>68</v>
      </c>
    </row>
    <row r="18" spans="1:3" ht="21" x14ac:dyDescent="0.25">
      <c r="A18" s="48" t="s">
        <v>5</v>
      </c>
      <c r="B18" s="49" t="s">
        <v>69</v>
      </c>
      <c r="C18" s="50" t="s">
        <v>68</v>
      </c>
    </row>
    <row r="19" spans="1:3" x14ac:dyDescent="0.25">
      <c r="A19" s="48" t="s">
        <v>25</v>
      </c>
      <c r="B19" s="49" t="s">
        <v>70</v>
      </c>
      <c r="C19" s="50" t="s">
        <v>68</v>
      </c>
    </row>
    <row r="20" spans="1:3" x14ac:dyDescent="0.25">
      <c r="A20" s="48" t="s">
        <v>71</v>
      </c>
      <c r="B20" s="49" t="s">
        <v>72</v>
      </c>
      <c r="C20" s="50" t="s">
        <v>68</v>
      </c>
    </row>
    <row r="21" spans="1:3" x14ac:dyDescent="0.25">
      <c r="A21" s="48" t="s">
        <v>73</v>
      </c>
      <c r="B21" s="49" t="s">
        <v>72</v>
      </c>
      <c r="C21" s="50" t="s">
        <v>68</v>
      </c>
    </row>
    <row r="22" spans="1:3" x14ac:dyDescent="0.25">
      <c r="A22" s="48" t="s">
        <v>74</v>
      </c>
      <c r="B22" s="49" t="s">
        <v>75</v>
      </c>
      <c r="C22" s="48"/>
    </row>
    <row r="23" spans="1:3" x14ac:dyDescent="0.25">
      <c r="A23" s="48"/>
      <c r="B23" s="49"/>
      <c r="C23" s="48"/>
    </row>
  </sheetData>
  <conditionalFormatting sqref="A5:AA5 A2:AA3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4A397-DF4A-4AD1-8BA2-1B785A1C99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dcterms:created xsi:type="dcterms:W3CDTF">2023-01-26T19:05:19Z</dcterms:created>
  <dcterms:modified xsi:type="dcterms:W3CDTF">2023-02-24T17:44:54Z</dcterms:modified>
</cp:coreProperties>
</file>